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rnsfieldpc.sharepoint.com/sites/Clerk/Shared Documents/General/Governance/Asset registers/"/>
    </mc:Choice>
  </mc:AlternateContent>
  <xr:revisionPtr revIDLastSave="180" documentId="8_{0B913B78-721C-4FBF-B0AD-D544234E261F}" xr6:coauthVersionLast="47" xr6:coauthVersionMax="47" xr10:uidLastSave="{34B8DBFA-EFCF-4454-850E-E3D73F273639}"/>
  <bookViews>
    <workbookView xWindow="1932" yWindow="876" windowWidth="16560" windowHeight="11364" firstSheet="2" activeTab="3" xr2:uid="{00000000-000D-0000-FFFF-FFFF00000000}"/>
  </bookViews>
  <sheets>
    <sheet name="Asset Register 1st April 2021" sheetId="2" r:id="rId1"/>
    <sheet name="Office Equipment" sheetId="9" r:id="rId2"/>
    <sheet name="Play Facilities" sheetId="10" r:id="rId3"/>
    <sheet name="Village Furniture" sheetId="11" r:id="rId4"/>
    <sheet name="Village Centre Furnitur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1" l="1"/>
  <c r="C36" i="11"/>
  <c r="D21" i="2" l="1"/>
  <c r="C20" i="2"/>
  <c r="D19" i="2"/>
  <c r="C19" i="2"/>
  <c r="C8" i="10"/>
  <c r="C12" i="2"/>
  <c r="D8" i="9"/>
  <c r="D23" i="2" s="1"/>
  <c r="D24" i="12"/>
  <c r="D24" i="2" s="1"/>
  <c r="C4" i="12"/>
  <c r="C25" i="11"/>
  <c r="C26" i="11"/>
  <c r="C4" i="11"/>
  <c r="C30" i="11"/>
  <c r="D26" i="2"/>
  <c r="D25" i="2"/>
  <c r="C26" i="2"/>
  <c r="C25" i="2"/>
  <c r="C33" i="11"/>
  <c r="C8" i="9"/>
  <c r="C23" i="2" s="1"/>
  <c r="C42" i="11" l="1"/>
  <c r="C21" i="2"/>
  <c r="C5" i="12"/>
  <c r="D8" i="10"/>
  <c r="D20" i="2" s="1"/>
  <c r="C7" i="12" l="1"/>
  <c r="C24" i="12" s="1"/>
  <c r="C24" i="2" l="1"/>
  <c r="C29" i="2" s="1"/>
</calcChain>
</file>

<file path=xl/sharedStrings.xml><?xml version="1.0" encoding="utf-8"?>
<sst xmlns="http://schemas.openxmlformats.org/spreadsheetml/2006/main" count="156" uniqueCount="125">
  <si>
    <t>LAND</t>
  </si>
  <si>
    <t>BUILDINGS</t>
  </si>
  <si>
    <t>TOTAL FIXED ASSETS</t>
  </si>
  <si>
    <t>Wilson's Field Muga</t>
  </si>
  <si>
    <t>Memorial Recreation Ground</t>
  </si>
  <si>
    <t>Office Equipment</t>
  </si>
  <si>
    <t>Play Facilities</t>
  </si>
  <si>
    <t>Football Goals</t>
  </si>
  <si>
    <t>Festive Lights</t>
  </si>
  <si>
    <t>Viking</t>
  </si>
  <si>
    <t>Chubb</t>
  </si>
  <si>
    <t>Allotment Fence</t>
  </si>
  <si>
    <t>Musson</t>
  </si>
  <si>
    <t>The Acres</t>
  </si>
  <si>
    <t>Wilson's Field</t>
  </si>
  <si>
    <t>The Village Centre</t>
  </si>
  <si>
    <t>Concrete Garage</t>
  </si>
  <si>
    <t>Furniture</t>
  </si>
  <si>
    <t>Notes</t>
  </si>
  <si>
    <t>Purchase Date</t>
  </si>
  <si>
    <t>HP ENVY x360 15-ee0000na Laptop</t>
  </si>
  <si>
    <t xml:space="preserve">Must be insured away from office </t>
  </si>
  <si>
    <t>Village Furniture</t>
  </si>
  <si>
    <t>Village Centre Furniture</t>
  </si>
  <si>
    <t>VILLAGE FURNITURE</t>
  </si>
  <si>
    <t>PLAY FACILITIES</t>
  </si>
  <si>
    <t>Xmas Lights</t>
  </si>
  <si>
    <t>Henry Vacuum Cleaner</t>
  </si>
  <si>
    <t>Fire Extinguishers</t>
  </si>
  <si>
    <t>CCTV</t>
  </si>
  <si>
    <t>VC and Library Signage</t>
  </si>
  <si>
    <t>Estimate</t>
  </si>
  <si>
    <t>VILLAGE CENTRE CONTENTS</t>
  </si>
  <si>
    <t>Padlocks</t>
  </si>
  <si>
    <t>2020-2021</t>
  </si>
  <si>
    <t>Inc Mini Tennis Court</t>
  </si>
  <si>
    <t>Shed</t>
  </si>
  <si>
    <t>Hadleigh Park Playground</t>
  </si>
  <si>
    <t>Estimated</t>
  </si>
  <si>
    <t>OTHER</t>
  </si>
  <si>
    <t>Hadleigh Park</t>
  </si>
  <si>
    <t>Reynolds Field</t>
  </si>
  <si>
    <t>Insured</t>
  </si>
  <si>
    <t>Kitchen Equipment (3 Kitchens)</t>
  </si>
  <si>
    <t>Fold Up Plastic Chairs Red &amp; Trolley</t>
  </si>
  <si>
    <t>Fold Up Plastic Chairs Black &amp; Trolley</t>
  </si>
  <si>
    <t>GoPak 4ft Fold Up Tables</t>
  </si>
  <si>
    <t>GoPak 5ft Fold Up Tables</t>
  </si>
  <si>
    <t>120 @ £60 (Estimated price based on similar item 1/6/21)</t>
  </si>
  <si>
    <t>120 Conference Chairs</t>
  </si>
  <si>
    <t>78 @ £38.00 (Estimated price based on similar item 1/6/21)</t>
  </si>
  <si>
    <t>25 @ £15.50 (Estimated price based on similar item 1/6/21)</t>
  </si>
  <si>
    <t>17 @ £100 (Estimated price based on similar item 1/6/21)</t>
  </si>
  <si>
    <t>15 @ £110 (Estimated price based on similar item 1/6/21)</t>
  </si>
  <si>
    <t>Ghibli single brush SB 143 H16 1600 W</t>
  </si>
  <si>
    <t xml:space="preserve"> (Estimated price based on similar item 1/6/21)</t>
  </si>
  <si>
    <t>Value Net VAT</t>
  </si>
  <si>
    <t>Standard Octagonal Picnic Table 2000 x 2000mm x 4</t>
  </si>
  <si>
    <t>Park Seat With Back 1200 x 440 x 650 x 800mm x 4</t>
  </si>
  <si>
    <t>Double Chess Activity Top Table x 2</t>
  </si>
  <si>
    <t>Ricoh MPC307 C509P101301</t>
  </si>
  <si>
    <t>Temporary Asset on Lease</t>
  </si>
  <si>
    <t>TOTALS</t>
  </si>
  <si>
    <t>HP Laptop</t>
  </si>
  <si>
    <t>Litter Picking Equipment</t>
  </si>
  <si>
    <t>Television and Fire Stick (Digital Notice Board)</t>
  </si>
  <si>
    <t>Audio/Visual</t>
  </si>
  <si>
    <t>Acres Pavilion</t>
  </si>
  <si>
    <t>Chairman's Medal</t>
  </si>
  <si>
    <t>Millennium Wood</t>
  </si>
  <si>
    <t>Lock Up - Mansfield Road</t>
  </si>
  <si>
    <t>Lock Up</t>
  </si>
  <si>
    <t>The Village Centre Land</t>
  </si>
  <si>
    <t>CO-OP Noticeboard</t>
  </si>
  <si>
    <t>Parking Signs</t>
  </si>
  <si>
    <t>Dog Waste Bins x 21</t>
  </si>
  <si>
    <t>Insurance needs to cover fitting of £350</t>
  </si>
  <si>
    <t>Street Lights x 3</t>
  </si>
  <si>
    <t>Booking Secretary Laptop</t>
  </si>
  <si>
    <t>Bench - Bottom of Cockett Lane</t>
  </si>
  <si>
    <t>Bench - Wilsons Field</t>
  </si>
  <si>
    <t>Bench - Acres refurbished bench</t>
  </si>
  <si>
    <t>Bench - Millennium Woods Meadow Split pole bench</t>
  </si>
  <si>
    <t>Bench - Entrance to Millennium Woods Split pole bench</t>
  </si>
  <si>
    <t>Bench - Cotton Mill Lane Split Pole</t>
  </si>
  <si>
    <t>Including Laminator, home printer and APC Back Up</t>
  </si>
  <si>
    <t>Other Electrical Equipment</t>
  </si>
  <si>
    <t>Village Sign x 4</t>
  </si>
  <si>
    <t>Lower Hall Blinds</t>
  </si>
  <si>
    <t>Upper Hall Blind</t>
  </si>
  <si>
    <t>Wheelchair Access Octagonal Table 2000 x 2000mm x 2</t>
  </si>
  <si>
    <t>Defibrulator Housing</t>
  </si>
  <si>
    <t>10 x CPR training manikins</t>
  </si>
  <si>
    <t>32 Adult @ £20</t>
  </si>
  <si>
    <t>The Green</t>
  </si>
  <si>
    <t>General contents insured at £27,500</t>
  </si>
  <si>
    <t>10 x £150</t>
  </si>
  <si>
    <t>Lady Goodwin Play Equipment</t>
  </si>
  <si>
    <t>Mini Tennis Courts</t>
  </si>
  <si>
    <t>FARNSFIELD PARISH COUNCIL 2021-22</t>
  </si>
  <si>
    <t>Village Centre Defibrulator</t>
  </si>
  <si>
    <t>Halifax Bomber Plaques x 2</t>
  </si>
  <si>
    <t>Insect Lodges x 2</t>
  </si>
  <si>
    <t>Station Lane, bottom of Footpath 1</t>
  </si>
  <si>
    <t>Storage Container (and shelves)</t>
  </si>
  <si>
    <t>Acres Park Benches</t>
  </si>
  <si>
    <t>Acres Picnic Benches x 2</t>
  </si>
  <si>
    <t>Repairs carried out in December 2021 - value unchanged</t>
  </si>
  <si>
    <t>Pedestrian Safety Barrier</t>
  </si>
  <si>
    <t>Millennium Wood Sign</t>
  </si>
  <si>
    <t>Acres Defibrillator</t>
  </si>
  <si>
    <t>Defibrillator Housing</t>
  </si>
  <si>
    <t>Memorial Bench - Allotments</t>
  </si>
  <si>
    <t>Memorial Bench - Tennis Club</t>
  </si>
  <si>
    <t>Tennis Club Noticeboard</t>
  </si>
  <si>
    <t>2013/2022</t>
  </si>
  <si>
    <t>Lock Up finger arm</t>
  </si>
  <si>
    <t>Cricket Club Noticeboard</t>
  </si>
  <si>
    <t>Parfitt Drive Noticeboard</t>
  </si>
  <si>
    <t>Lecturn - Cockett Lane</t>
  </si>
  <si>
    <t>Lecturn - Ridgeway</t>
  </si>
  <si>
    <t>Bus Stop Notice Boards x 5</t>
  </si>
  <si>
    <t>3 were purchased by Farnsfield Parish Council in approx 2013 and 2 were purchased by Farnsfield Parish Council in March 2022 @ £200 each</t>
  </si>
  <si>
    <t>Lecturn - Sothwell Trail Carpark</t>
  </si>
  <si>
    <t>Refurbished in March 21 - value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</si>
</sst>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"/>
    <numFmt numFmtId="165" formatCode="&quot;£&quot;#,##0.00"/>
  </numFmts>
  <fonts count="13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Segoe UI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1" fillId="0" borderId="0" xfId="0" applyFont="1" applyAlignment="1"/>
    <xf numFmtId="165" fontId="3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1" fillId="4" borderId="0" xfId="0" applyFont="1" applyFill="1"/>
    <xf numFmtId="164" fontId="6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164" fontId="6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/>
    <xf numFmtId="164" fontId="5" fillId="2" borderId="10" xfId="0" applyNumberFormat="1" applyFont="1" applyFill="1" applyBorder="1" applyAlignment="1">
      <alignment horizontal="center"/>
    </xf>
    <xf numFmtId="0" fontId="5" fillId="0" borderId="14" xfId="0" applyFont="1" applyBorder="1" applyAlignment="1"/>
    <xf numFmtId="164" fontId="6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6" fillId="0" borderId="9" xfId="0" applyFont="1" applyBorder="1" applyAlignment="1"/>
    <xf numFmtId="164" fontId="5" fillId="0" borderId="10" xfId="0" applyNumberFormat="1" applyFont="1" applyBorder="1" applyAlignment="1">
      <alignment horizontal="center"/>
    </xf>
    <xf numFmtId="0" fontId="6" fillId="0" borderId="11" xfId="0" applyFont="1" applyBorder="1" applyAlignment="1"/>
    <xf numFmtId="164" fontId="6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4" borderId="9" xfId="0" applyFont="1" applyFill="1" applyBorder="1" applyAlignment="1"/>
    <xf numFmtId="164" fontId="5" fillId="4" borderId="10" xfId="0" applyNumberFormat="1" applyFont="1" applyFill="1" applyBorder="1" applyAlignment="1">
      <alignment horizontal="center"/>
    </xf>
    <xf numFmtId="0" fontId="5" fillId="0" borderId="11" xfId="0" applyFont="1" applyBorder="1" applyAlignment="1"/>
    <xf numFmtId="164" fontId="5" fillId="3" borderId="13" xfId="0" applyNumberFormat="1" applyFont="1" applyFill="1" applyBorder="1" applyAlignment="1">
      <alignment horizontal="center"/>
    </xf>
    <xf numFmtId="0" fontId="6" fillId="0" borderId="0" xfId="0" applyFont="1" applyAlignment="1"/>
    <xf numFmtId="164" fontId="6" fillId="0" borderId="0" xfId="0" applyNumberFormat="1" applyFont="1"/>
    <xf numFmtId="0" fontId="6" fillId="4" borderId="1" xfId="0" applyFont="1" applyFill="1" applyBorder="1" applyAlignment="1">
      <alignment horizontal="center"/>
    </xf>
    <xf numFmtId="17" fontId="6" fillId="4" borderId="1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3" xfId="0" applyFont="1" applyBorder="1" applyAlignment="1"/>
    <xf numFmtId="164" fontId="6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0" fontId="5" fillId="0" borderId="26" xfId="0" applyFont="1" applyBorder="1" applyAlignment="1"/>
    <xf numFmtId="164" fontId="6" fillId="0" borderId="22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5" fillId="6" borderId="6" xfId="0" applyFont="1" applyFill="1" applyBorder="1" applyAlignment="1"/>
    <xf numFmtId="164" fontId="6" fillId="6" borderId="7" xfId="0" applyNumberFormat="1" applyFont="1" applyFill="1" applyBorder="1" applyAlignment="1">
      <alignment horizontal="center"/>
    </xf>
    <xf numFmtId="0" fontId="6" fillId="6" borderId="9" xfId="0" applyFont="1" applyFill="1" applyBorder="1" applyAlignment="1"/>
    <xf numFmtId="164" fontId="6" fillId="6" borderId="1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" fillId="4" borderId="0" xfId="0" applyFont="1" applyFill="1"/>
    <xf numFmtId="0" fontId="3" fillId="0" borderId="1" xfId="0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1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/>
    <xf numFmtId="164" fontId="6" fillId="4" borderId="5" xfId="0" applyNumberFormat="1" applyFont="1" applyFill="1" applyBorder="1" applyAlignment="1">
      <alignment horizontal="center"/>
    </xf>
    <xf numFmtId="164" fontId="5" fillId="4" borderId="2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vertical="center"/>
    </xf>
    <xf numFmtId="164" fontId="10" fillId="7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5" fillId="7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6" fillId="7" borderId="10" xfId="0" applyNumberFormat="1" applyFont="1" applyFill="1" applyBorder="1" applyAlignment="1">
      <alignment horizontal="center"/>
    </xf>
    <xf numFmtId="164" fontId="5" fillId="6" borderId="29" xfId="0" applyNumberFormat="1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6" borderId="30" xfId="0" applyNumberFormat="1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/>
    </xf>
    <xf numFmtId="164" fontId="6" fillId="7" borderId="32" xfId="0" applyNumberFormat="1" applyFont="1" applyFill="1" applyBorder="1" applyAlignment="1">
      <alignment horizontal="center"/>
    </xf>
    <xf numFmtId="165" fontId="6" fillId="7" borderId="32" xfId="0" applyNumberFormat="1" applyFont="1" applyFill="1" applyBorder="1" applyAlignment="1">
      <alignment horizontal="center" vertical="center"/>
    </xf>
    <xf numFmtId="165" fontId="6" fillId="7" borderId="33" xfId="0" applyNumberFormat="1" applyFont="1" applyFill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/>
    </xf>
    <xf numFmtId="164" fontId="6" fillId="7" borderId="33" xfId="0" applyNumberFormat="1" applyFont="1" applyFill="1" applyBorder="1" applyAlignment="1">
      <alignment horizontal="center"/>
    </xf>
    <xf numFmtId="164" fontId="5" fillId="5" borderId="33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64" fontId="6" fillId="4" borderId="21" xfId="0" applyNumberFormat="1" applyFont="1" applyFill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/>
    </xf>
    <xf numFmtId="164" fontId="5" fillId="5" borderId="25" xfId="0" applyNumberFormat="1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vertical="top"/>
    </xf>
    <xf numFmtId="0" fontId="7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8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4" borderId="22" xfId="0" applyFont="1" applyFill="1" applyBorder="1" applyAlignment="1">
      <alignment vertical="center"/>
    </xf>
    <xf numFmtId="17" fontId="7" fillId="4" borderId="22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center" vertical="center"/>
    </xf>
    <xf numFmtId="164" fontId="5" fillId="7" borderId="22" xfId="0" applyNumberFormat="1" applyFont="1" applyFill="1" applyBorder="1" applyAlignment="1">
      <alignment horizontal="center" vertical="center"/>
    </xf>
    <xf numFmtId="164" fontId="5" fillId="7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BF45-7EF6-4F75-A015-FE47D0DF308D}">
  <sheetPr>
    <pageSetUpPr fitToPage="1"/>
  </sheetPr>
  <dimension ref="A1:D39"/>
  <sheetViews>
    <sheetView zoomScale="61" workbookViewId="0">
      <selection sqref="A1:C1"/>
    </sheetView>
  </sheetViews>
  <sheetFormatPr defaultRowHeight="13.2" x14ac:dyDescent="0.25"/>
  <cols>
    <col min="1" max="1" width="48.5546875" style="10" bestFit="1" customWidth="1"/>
    <col min="2" max="4" width="35" style="3" customWidth="1"/>
    <col min="5" max="16384" width="8.88671875" style="1"/>
  </cols>
  <sheetData>
    <row r="1" spans="1:4" ht="15.6" x14ac:dyDescent="0.3">
      <c r="A1" s="148" t="s">
        <v>99</v>
      </c>
      <c r="B1" s="149"/>
      <c r="C1" s="150"/>
      <c r="D1" s="113"/>
    </row>
    <row r="2" spans="1:4" ht="15.6" x14ac:dyDescent="0.3">
      <c r="A2" s="55" t="s">
        <v>0</v>
      </c>
      <c r="B2" s="120" t="s">
        <v>56</v>
      </c>
      <c r="C2" s="121" t="s">
        <v>62</v>
      </c>
      <c r="D2" s="121" t="s">
        <v>42</v>
      </c>
    </row>
    <row r="3" spans="1:4" ht="15" x14ac:dyDescent="0.25">
      <c r="A3" s="33" t="s">
        <v>13</v>
      </c>
      <c r="B3" s="7">
        <v>1</v>
      </c>
      <c r="C3" s="38"/>
      <c r="D3" s="38"/>
    </row>
    <row r="4" spans="1:4" ht="15" x14ac:dyDescent="0.25">
      <c r="A4" s="33" t="s">
        <v>14</v>
      </c>
      <c r="B4" s="7">
        <v>7000</v>
      </c>
      <c r="C4" s="38"/>
      <c r="D4" s="38"/>
    </row>
    <row r="5" spans="1:4" ht="15" x14ac:dyDescent="0.25">
      <c r="A5" s="33" t="s">
        <v>41</v>
      </c>
      <c r="B5" s="7">
        <v>25000</v>
      </c>
      <c r="C5" s="38"/>
      <c r="D5" s="38"/>
    </row>
    <row r="6" spans="1:4" ht="15" x14ac:dyDescent="0.25">
      <c r="A6" s="33" t="s">
        <v>4</v>
      </c>
      <c r="B6" s="7">
        <v>1</v>
      </c>
      <c r="C6" s="38"/>
      <c r="D6" s="38"/>
    </row>
    <row r="7" spans="1:4" ht="15" x14ac:dyDescent="0.25">
      <c r="A7" s="33" t="s">
        <v>72</v>
      </c>
      <c r="B7" s="7">
        <v>1</v>
      </c>
      <c r="C7" s="38"/>
      <c r="D7" s="38"/>
    </row>
    <row r="8" spans="1:4" ht="15" x14ac:dyDescent="0.25">
      <c r="A8" s="33" t="s">
        <v>70</v>
      </c>
      <c r="B8" s="7">
        <v>1</v>
      </c>
      <c r="C8" s="38"/>
      <c r="D8" s="38"/>
    </row>
    <row r="9" spans="1:4" ht="15.6" x14ac:dyDescent="0.3">
      <c r="A9" s="33" t="s">
        <v>40</v>
      </c>
      <c r="B9" s="7">
        <v>1</v>
      </c>
      <c r="C9" s="34"/>
      <c r="D9" s="38"/>
    </row>
    <row r="10" spans="1:4" s="21" customFormat="1" ht="15.6" x14ac:dyDescent="0.3">
      <c r="A10" s="39" t="s">
        <v>69</v>
      </c>
      <c r="B10" s="20">
        <v>1</v>
      </c>
      <c r="C10" s="40"/>
      <c r="D10" s="114"/>
    </row>
    <row r="11" spans="1:4" s="21" customFormat="1" ht="15.6" x14ac:dyDescent="0.3">
      <c r="A11" s="86" t="s">
        <v>94</v>
      </c>
      <c r="B11" s="87">
        <v>1</v>
      </c>
      <c r="C11" s="88"/>
      <c r="D11" s="115"/>
    </row>
    <row r="12" spans="1:4" ht="16.2" thickBot="1" x14ac:dyDescent="0.35">
      <c r="A12" s="35"/>
      <c r="B12" s="36"/>
      <c r="C12" s="37">
        <f>SUM(B3:B11)</f>
        <v>32007</v>
      </c>
      <c r="D12" s="116">
        <v>0</v>
      </c>
    </row>
    <row r="13" spans="1:4" ht="15.6" x14ac:dyDescent="0.3">
      <c r="A13" s="25" t="s">
        <v>1</v>
      </c>
      <c r="B13" s="26"/>
      <c r="C13" s="27"/>
      <c r="D13" s="58"/>
    </row>
    <row r="14" spans="1:4" ht="15.6" x14ac:dyDescent="0.3">
      <c r="A14" s="28" t="s">
        <v>15</v>
      </c>
      <c r="B14" s="24">
        <v>1496000</v>
      </c>
      <c r="C14" s="29"/>
      <c r="D14" s="101">
        <v>1993498.76</v>
      </c>
    </row>
    <row r="15" spans="1:4" ht="15.6" x14ac:dyDescent="0.3">
      <c r="A15" s="28" t="s">
        <v>16</v>
      </c>
      <c r="B15" s="24">
        <v>3709</v>
      </c>
      <c r="C15" s="29"/>
      <c r="D15" s="101">
        <v>5234.82</v>
      </c>
    </row>
    <row r="16" spans="1:4" ht="15.6" x14ac:dyDescent="0.3">
      <c r="A16" s="28" t="s">
        <v>71</v>
      </c>
      <c r="B16" s="24">
        <v>9289</v>
      </c>
      <c r="C16" s="29"/>
      <c r="D16" s="101">
        <v>13108.27</v>
      </c>
    </row>
    <row r="17" spans="1:4" ht="15.6" x14ac:dyDescent="0.3">
      <c r="A17" s="28" t="s">
        <v>67</v>
      </c>
      <c r="B17" s="24">
        <v>15663</v>
      </c>
      <c r="C17" s="29"/>
      <c r="D17" s="101">
        <v>50150.2</v>
      </c>
    </row>
    <row r="18" spans="1:4" s="21" customFormat="1" ht="15.6" x14ac:dyDescent="0.3">
      <c r="A18" s="49" t="s">
        <v>104</v>
      </c>
      <c r="B18" s="48">
        <v>4550</v>
      </c>
      <c r="C18" s="47"/>
      <c r="D18" s="117">
        <v>0</v>
      </c>
    </row>
    <row r="19" spans="1:4" ht="16.2" thickBot="1" x14ac:dyDescent="0.3">
      <c r="A19" s="49"/>
      <c r="B19" s="48"/>
      <c r="C19" s="50">
        <f>SUM(B14:B18)</f>
        <v>1529211</v>
      </c>
      <c r="D19" s="100">
        <f>SUM(D14:D18)</f>
        <v>2061992.05</v>
      </c>
    </row>
    <row r="20" spans="1:4" ht="16.2" thickBot="1" x14ac:dyDescent="0.35">
      <c r="A20" s="30" t="s">
        <v>25</v>
      </c>
      <c r="B20" s="31"/>
      <c r="C20" s="32">
        <f>'Play Facilities'!C8</f>
        <v>162465</v>
      </c>
      <c r="D20" s="118">
        <f>'Play Facilities'!D8</f>
        <v>207545.96</v>
      </c>
    </row>
    <row r="21" spans="1:4" ht="16.2" thickBot="1" x14ac:dyDescent="0.35">
      <c r="A21" s="52" t="s">
        <v>24</v>
      </c>
      <c r="B21" s="53"/>
      <c r="C21" s="54">
        <f>'Village Furniture'!C42</f>
        <v>32006.04</v>
      </c>
      <c r="D21" s="119">
        <f>'Village Furniture'!D42</f>
        <v>26000</v>
      </c>
    </row>
    <row r="22" spans="1:4" ht="15.6" x14ac:dyDescent="0.3">
      <c r="A22" s="59" t="s">
        <v>32</v>
      </c>
      <c r="B22" s="60"/>
      <c r="C22" s="102"/>
      <c r="D22" s="106"/>
    </row>
    <row r="23" spans="1:4" ht="15.6" x14ac:dyDescent="0.3">
      <c r="A23" s="61" t="s">
        <v>5</v>
      </c>
      <c r="B23" s="62"/>
      <c r="C23" s="103">
        <f>'Office Equipment'!C8</f>
        <v>5617</v>
      </c>
      <c r="D23" s="107">
        <f>'Office Equipment'!D8</f>
        <v>7326.13</v>
      </c>
    </row>
    <row r="24" spans="1:4" customFormat="1" ht="15.6" x14ac:dyDescent="0.3">
      <c r="A24" s="61" t="s">
        <v>17</v>
      </c>
      <c r="B24" s="62"/>
      <c r="C24" s="103">
        <f>'Village Centre Furniture'!C24</f>
        <v>27953.41</v>
      </c>
      <c r="D24" s="107">
        <f>'Village Centre Furniture'!D24</f>
        <v>30500</v>
      </c>
    </row>
    <row r="25" spans="1:4" ht="15.6" x14ac:dyDescent="0.25">
      <c r="A25" s="63" t="s">
        <v>66</v>
      </c>
      <c r="B25" s="64"/>
      <c r="C25" s="104">
        <f>'Village Centre Furniture'!C19</f>
        <v>180</v>
      </c>
      <c r="D25" s="108">
        <f>'Village Centre Furniture'!D19</f>
        <v>1000</v>
      </c>
    </row>
    <row r="26" spans="1:4" ht="16.2" thickBot="1" x14ac:dyDescent="0.3">
      <c r="A26" s="65" t="s">
        <v>29</v>
      </c>
      <c r="B26" s="66"/>
      <c r="C26" s="105">
        <f>'Village Centre Furniture'!C12</f>
        <v>1500</v>
      </c>
      <c r="D26" s="109">
        <f>'Village Centre Furniture'!D12</f>
        <v>2000</v>
      </c>
    </row>
    <row r="27" spans="1:4" ht="15.6" x14ac:dyDescent="0.3">
      <c r="A27" s="55" t="s">
        <v>39</v>
      </c>
      <c r="B27" s="56"/>
      <c r="C27" s="57"/>
      <c r="D27" s="110"/>
    </row>
    <row r="28" spans="1:4" ht="16.2" thickBot="1" x14ac:dyDescent="0.35">
      <c r="A28" s="35" t="s">
        <v>68</v>
      </c>
      <c r="B28" s="36">
        <v>350</v>
      </c>
      <c r="C28" s="37">
        <v>350</v>
      </c>
      <c r="D28" s="111">
        <v>350</v>
      </c>
    </row>
    <row r="29" spans="1:4" ht="16.2" thickBot="1" x14ac:dyDescent="0.35">
      <c r="A29" s="41" t="s">
        <v>2</v>
      </c>
      <c r="B29" s="36"/>
      <c r="C29" s="42">
        <f>SUM(C8:C28)</f>
        <v>1791289.45</v>
      </c>
      <c r="D29" s="112">
        <v>2371398.6500000004</v>
      </c>
    </row>
    <row r="30" spans="1:4" ht="15" x14ac:dyDescent="0.25">
      <c r="A30" s="43"/>
      <c r="B30" s="44"/>
      <c r="C30" s="44"/>
      <c r="D30" s="44"/>
    </row>
    <row r="31" spans="1:4" ht="15" x14ac:dyDescent="0.25">
      <c r="A31" s="43"/>
      <c r="B31" s="44"/>
      <c r="C31" s="44"/>
      <c r="D31" s="44"/>
    </row>
    <row r="32" spans="1:4" ht="15" x14ac:dyDescent="0.25">
      <c r="A32" s="43"/>
      <c r="B32" s="44"/>
      <c r="C32" s="44"/>
      <c r="D32" s="44"/>
    </row>
    <row r="33" spans="1:4" ht="15" x14ac:dyDescent="0.25">
      <c r="A33" s="43"/>
      <c r="B33" s="44"/>
      <c r="C33" s="44"/>
      <c r="D33" s="44"/>
    </row>
    <row r="34" spans="1:4" ht="15" x14ac:dyDescent="0.25">
      <c r="A34" s="43"/>
      <c r="B34" s="44"/>
      <c r="C34" s="44"/>
      <c r="D34" s="44"/>
    </row>
    <row r="35" spans="1:4" ht="15" x14ac:dyDescent="0.25">
      <c r="A35" s="43"/>
      <c r="B35" s="44"/>
      <c r="C35" s="44"/>
      <c r="D35" s="44"/>
    </row>
    <row r="36" spans="1:4" ht="15" x14ac:dyDescent="0.25">
      <c r="A36" s="43"/>
      <c r="B36" s="44"/>
      <c r="C36" s="44"/>
      <c r="D36" s="44"/>
    </row>
    <row r="37" spans="1:4" ht="15" x14ac:dyDescent="0.25">
      <c r="A37" s="43"/>
      <c r="B37" s="44"/>
      <c r="C37" s="44"/>
      <c r="D37" s="44"/>
    </row>
    <row r="38" spans="1:4" ht="15" x14ac:dyDescent="0.25">
      <c r="A38" s="43"/>
      <c r="B38" s="44"/>
      <c r="C38" s="44"/>
      <c r="D38" s="44"/>
    </row>
    <row r="39" spans="1:4" ht="15" x14ac:dyDescent="0.25">
      <c r="A39" s="43"/>
      <c r="B39" s="44"/>
      <c r="C39" s="44"/>
      <c r="D39" s="44"/>
    </row>
  </sheetData>
  <mergeCells count="1">
    <mergeCell ref="A1:C1"/>
  </mergeCells>
  <pageMargins left="0.75" right="0.75" top="1" bottom="1" header="0.5" footer="0.5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245F-84AD-4D0B-B7D3-772886F497C6}">
  <sheetPr>
    <pageSetUpPr fitToPage="1"/>
  </sheetPr>
  <dimension ref="A1:F8"/>
  <sheetViews>
    <sheetView zoomScale="69" workbookViewId="0">
      <selection activeCell="B22" sqref="B22"/>
    </sheetView>
  </sheetViews>
  <sheetFormatPr defaultRowHeight="13.2" x14ac:dyDescent="0.25"/>
  <cols>
    <col min="1" max="1" width="38.88671875" style="1" customWidth="1"/>
    <col min="2" max="2" width="31" style="1" bestFit="1" customWidth="1"/>
    <col min="3" max="3" width="16.88671875" style="3" bestFit="1" customWidth="1"/>
    <col min="4" max="4" width="12.6640625" style="3" customWidth="1"/>
    <col min="5" max="5" width="57.44140625" style="3" customWidth="1"/>
    <col min="6" max="12" width="8.88671875" style="1"/>
    <col min="13" max="13" width="62.44140625" style="1" bestFit="1" customWidth="1"/>
    <col min="14" max="16384" width="8.88671875" style="1"/>
  </cols>
  <sheetData>
    <row r="1" spans="1:6" ht="15.6" x14ac:dyDescent="0.25">
      <c r="A1" s="151" t="s">
        <v>99</v>
      </c>
      <c r="B1" s="152"/>
      <c r="C1" s="152"/>
      <c r="D1" s="152"/>
      <c r="E1" s="153"/>
    </row>
    <row r="2" spans="1:6" ht="15.6" x14ac:dyDescent="0.3">
      <c r="A2" s="5" t="s">
        <v>5</v>
      </c>
      <c r="B2" s="5" t="s">
        <v>19</v>
      </c>
      <c r="C2" s="8" t="s">
        <v>56</v>
      </c>
      <c r="D2" s="8" t="s">
        <v>42</v>
      </c>
      <c r="E2" s="8" t="s">
        <v>18</v>
      </c>
    </row>
    <row r="3" spans="1:6" ht="15.6" customHeight="1" x14ac:dyDescent="0.25">
      <c r="A3" s="6" t="s">
        <v>20</v>
      </c>
      <c r="B3" s="9">
        <v>44166</v>
      </c>
      <c r="C3" s="7">
        <v>817</v>
      </c>
      <c r="D3" s="154">
        <v>1326.13</v>
      </c>
      <c r="E3" s="7" t="s">
        <v>21</v>
      </c>
    </row>
    <row r="4" spans="1:6" ht="15.6" customHeight="1" x14ac:dyDescent="0.25">
      <c r="A4" s="45" t="s">
        <v>63</v>
      </c>
      <c r="B4" s="46"/>
      <c r="C4" s="20">
        <v>500</v>
      </c>
      <c r="D4" s="155"/>
      <c r="E4" s="20" t="s">
        <v>78</v>
      </c>
    </row>
    <row r="5" spans="1:6" ht="15.6" customHeight="1" x14ac:dyDescent="0.25">
      <c r="A5" s="45" t="s">
        <v>60</v>
      </c>
      <c r="B5" s="46"/>
      <c r="C5" s="20">
        <v>3000</v>
      </c>
      <c r="D5" s="154">
        <v>6000</v>
      </c>
      <c r="E5" s="20" t="s">
        <v>61</v>
      </c>
    </row>
    <row r="6" spans="1:6" ht="15" x14ac:dyDescent="0.25">
      <c r="A6" s="16" t="s">
        <v>17</v>
      </c>
      <c r="B6" s="16"/>
      <c r="C6" s="17">
        <v>1000</v>
      </c>
      <c r="D6" s="156"/>
      <c r="E6" s="17" t="s">
        <v>31</v>
      </c>
    </row>
    <row r="7" spans="1:6" ht="15" x14ac:dyDescent="0.25">
      <c r="A7" s="16" t="s">
        <v>86</v>
      </c>
      <c r="B7" s="16"/>
      <c r="C7" s="17">
        <v>300</v>
      </c>
      <c r="D7" s="155"/>
      <c r="E7" s="22" t="s">
        <v>85</v>
      </c>
    </row>
    <row r="8" spans="1:6" ht="15.6" x14ac:dyDescent="0.3">
      <c r="A8" s="5" t="s">
        <v>2</v>
      </c>
      <c r="B8" s="6"/>
      <c r="C8" s="19">
        <f>SUM(C3:C7)</f>
        <v>5617</v>
      </c>
      <c r="D8" s="97">
        <f>D3+D5</f>
        <v>7326.13</v>
      </c>
      <c r="E8" s="7"/>
      <c r="F8" s="2"/>
    </row>
  </sheetData>
  <mergeCells count="3">
    <mergeCell ref="A1:E1"/>
    <mergeCell ref="D3:D4"/>
    <mergeCell ref="D5:D7"/>
  </mergeCells>
  <pageMargins left="0.75" right="0.75" top="1" bottom="1" header="0.5" footer="0.5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32D9-8675-4B5B-971A-415FADDE7403}">
  <sheetPr>
    <pageSetUpPr fitToPage="1"/>
  </sheetPr>
  <dimension ref="A1:F8"/>
  <sheetViews>
    <sheetView zoomScale="69" workbookViewId="0">
      <selection sqref="A1:E1"/>
    </sheetView>
  </sheetViews>
  <sheetFormatPr defaultRowHeight="13.2" x14ac:dyDescent="0.25"/>
  <cols>
    <col min="1" max="1" width="38.88671875" style="1" bestFit="1" customWidth="1"/>
    <col min="2" max="2" width="17.6640625" style="1" bestFit="1" customWidth="1"/>
    <col min="3" max="3" width="16.88671875" style="3" bestFit="1" customWidth="1"/>
    <col min="4" max="4" width="12.6640625" style="3" customWidth="1"/>
    <col min="5" max="5" width="53.21875" style="3" bestFit="1" customWidth="1"/>
    <col min="6" max="12" width="8.88671875" style="1"/>
    <col min="13" max="13" width="62.44140625" style="1" bestFit="1" customWidth="1"/>
    <col min="14" max="16384" width="8.88671875" style="1"/>
  </cols>
  <sheetData>
    <row r="1" spans="1:6" ht="15.6" x14ac:dyDescent="0.25">
      <c r="A1" s="151" t="s">
        <v>99</v>
      </c>
      <c r="B1" s="152"/>
      <c r="C1" s="152"/>
      <c r="D1" s="152"/>
      <c r="E1" s="153"/>
    </row>
    <row r="2" spans="1:6" ht="15.6" x14ac:dyDescent="0.25">
      <c r="A2" s="18" t="s">
        <v>6</v>
      </c>
      <c r="B2" s="18" t="s">
        <v>19</v>
      </c>
      <c r="C2" s="98" t="s">
        <v>56</v>
      </c>
      <c r="D2" s="98" t="s">
        <v>42</v>
      </c>
      <c r="E2" s="98" t="s">
        <v>18</v>
      </c>
    </row>
    <row r="3" spans="1:6" s="96" customFormat="1" ht="15" x14ac:dyDescent="0.25">
      <c r="A3" s="94" t="s">
        <v>98</v>
      </c>
      <c r="B3" s="95"/>
      <c r="C3" s="95">
        <v>50000</v>
      </c>
      <c r="D3" s="91">
        <v>60299.64</v>
      </c>
      <c r="E3" s="95" t="s">
        <v>35</v>
      </c>
    </row>
    <row r="4" spans="1:6" s="96" customFormat="1" ht="15" x14ac:dyDescent="0.25">
      <c r="A4" s="94" t="s">
        <v>97</v>
      </c>
      <c r="B4" s="95"/>
      <c r="C4" s="95">
        <v>50000</v>
      </c>
      <c r="D4" s="91">
        <v>62108.63</v>
      </c>
      <c r="E4" s="95"/>
    </row>
    <row r="5" spans="1:6" ht="15" x14ac:dyDescent="0.25">
      <c r="A5" s="16" t="s">
        <v>37</v>
      </c>
      <c r="B5" s="17"/>
      <c r="C5" s="17">
        <v>16080</v>
      </c>
      <c r="D5" s="91">
        <v>22263.26</v>
      </c>
      <c r="E5" s="17"/>
    </row>
    <row r="6" spans="1:6" s="21" customFormat="1" ht="15" x14ac:dyDescent="0.25">
      <c r="A6" s="94" t="s">
        <v>3</v>
      </c>
      <c r="B6" s="95"/>
      <c r="C6" s="95">
        <v>42885</v>
      </c>
      <c r="D6" s="91">
        <v>59374.43</v>
      </c>
      <c r="E6" s="22" t="s">
        <v>124</v>
      </c>
    </row>
    <row r="7" spans="1:6" ht="15" x14ac:dyDescent="0.25">
      <c r="A7" s="16" t="s">
        <v>7</v>
      </c>
      <c r="B7" s="17"/>
      <c r="C7" s="17">
        <v>3500</v>
      </c>
      <c r="D7" s="91">
        <v>3500</v>
      </c>
      <c r="E7" s="17"/>
    </row>
    <row r="8" spans="1:6" ht="15.6" x14ac:dyDescent="0.25">
      <c r="A8" s="18" t="s">
        <v>2</v>
      </c>
      <c r="B8" s="16"/>
      <c r="C8" s="23">
        <f>SUM(C2:C7)</f>
        <v>162465</v>
      </c>
      <c r="D8" s="99">
        <f>SUM(D2:D7)</f>
        <v>207545.96</v>
      </c>
      <c r="E8" s="17"/>
      <c r="F8" s="2"/>
    </row>
  </sheetData>
  <mergeCells count="1">
    <mergeCell ref="A1:E1"/>
  </mergeCells>
  <pageMargins left="0.75" right="0.75" top="1" bottom="1" header="0.5" footer="0.5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249F-AE21-4948-B06E-2D593A15D4AC}">
  <sheetPr>
    <pageSetUpPr fitToPage="1"/>
  </sheetPr>
  <dimension ref="A1:G51"/>
  <sheetViews>
    <sheetView tabSelected="1" zoomScale="55" zoomScaleNormal="55" workbookViewId="0">
      <selection activeCell="E24" sqref="E24"/>
    </sheetView>
  </sheetViews>
  <sheetFormatPr defaultColWidth="22.44140625" defaultRowHeight="13.8" x14ac:dyDescent="0.25"/>
  <cols>
    <col min="1" max="1" width="58.33203125" style="81" bestFit="1" customWidth="1"/>
    <col min="2" max="2" width="22.44140625" style="73"/>
    <col min="3" max="4" width="22.44140625" style="82"/>
    <col min="5" max="5" width="55.21875" style="142" customWidth="1"/>
    <col min="6" max="16384" width="22.44140625" style="73"/>
  </cols>
  <sheetData>
    <row r="1" spans="1:7" s="1" customFormat="1" ht="15.6" x14ac:dyDescent="0.25">
      <c r="A1" s="151" t="s">
        <v>99</v>
      </c>
      <c r="B1" s="152"/>
      <c r="C1" s="152"/>
      <c r="D1" s="152"/>
      <c r="E1" s="153"/>
    </row>
    <row r="2" spans="1:7" x14ac:dyDescent="0.25">
      <c r="A2" s="74" t="s">
        <v>22</v>
      </c>
      <c r="B2" s="75" t="s">
        <v>19</v>
      </c>
      <c r="C2" s="76" t="s">
        <v>56</v>
      </c>
      <c r="D2" s="76" t="s">
        <v>42</v>
      </c>
      <c r="E2" s="139" t="s">
        <v>18</v>
      </c>
    </row>
    <row r="3" spans="1:7" ht="13.8" customHeight="1" x14ac:dyDescent="0.25">
      <c r="A3" s="70" t="s">
        <v>26</v>
      </c>
      <c r="B3" s="12">
        <v>42795</v>
      </c>
      <c r="C3" s="11">
        <v>371.64</v>
      </c>
      <c r="D3" s="92"/>
      <c r="E3" s="70" t="s">
        <v>8</v>
      </c>
      <c r="F3" s="4"/>
      <c r="G3" s="4"/>
    </row>
    <row r="4" spans="1:7" x14ac:dyDescent="0.25">
      <c r="A4" s="70" t="s">
        <v>75</v>
      </c>
      <c r="B4" s="12"/>
      <c r="C4" s="11">
        <f>60*21</f>
        <v>1260</v>
      </c>
      <c r="D4" s="92"/>
      <c r="E4" s="70" t="s">
        <v>76</v>
      </c>
      <c r="F4" s="4"/>
      <c r="G4" s="4"/>
    </row>
    <row r="5" spans="1:7" x14ac:dyDescent="0.25">
      <c r="A5" s="70" t="s">
        <v>11</v>
      </c>
      <c r="B5" s="12">
        <v>42705</v>
      </c>
      <c r="C5" s="11">
        <v>922.18</v>
      </c>
      <c r="D5" s="92"/>
      <c r="E5" s="70" t="s">
        <v>12</v>
      </c>
      <c r="F5" s="4"/>
      <c r="G5" s="4"/>
    </row>
    <row r="6" spans="1:7" x14ac:dyDescent="0.25">
      <c r="A6" s="70" t="s">
        <v>33</v>
      </c>
      <c r="B6" s="12" t="s">
        <v>34</v>
      </c>
      <c r="C6" s="11">
        <v>200</v>
      </c>
      <c r="D6" s="92"/>
      <c r="E6" s="70"/>
      <c r="F6" s="4"/>
      <c r="G6" s="4"/>
    </row>
    <row r="7" spans="1:7" x14ac:dyDescent="0.25">
      <c r="A7" s="70" t="s">
        <v>112</v>
      </c>
      <c r="B7" s="12"/>
      <c r="C7" s="11">
        <v>490</v>
      </c>
      <c r="D7" s="92"/>
      <c r="E7" s="70"/>
      <c r="F7" s="4"/>
      <c r="G7" s="4"/>
    </row>
    <row r="8" spans="1:7" x14ac:dyDescent="0.25">
      <c r="A8" s="70" t="s">
        <v>113</v>
      </c>
      <c r="B8" s="12">
        <v>42767</v>
      </c>
      <c r="C8" s="11">
        <v>490</v>
      </c>
      <c r="D8" s="92"/>
      <c r="E8" s="70"/>
      <c r="F8" s="4"/>
      <c r="G8" s="4"/>
    </row>
    <row r="9" spans="1:7" x14ac:dyDescent="0.25">
      <c r="A9" s="84" t="s">
        <v>79</v>
      </c>
      <c r="B9" s="12"/>
      <c r="C9" s="11">
        <v>1</v>
      </c>
      <c r="D9" s="92"/>
      <c r="E9" s="70"/>
      <c r="F9" s="4"/>
      <c r="G9" s="4"/>
    </row>
    <row r="10" spans="1:7" x14ac:dyDescent="0.25">
      <c r="A10" s="84" t="s">
        <v>80</v>
      </c>
      <c r="B10" s="12"/>
      <c r="C10" s="11">
        <v>1</v>
      </c>
      <c r="D10" s="92"/>
      <c r="E10" s="70"/>
      <c r="F10" s="4"/>
      <c r="G10" s="4"/>
    </row>
    <row r="11" spans="1:7" x14ac:dyDescent="0.25">
      <c r="A11" s="84" t="s">
        <v>81</v>
      </c>
      <c r="B11" s="12"/>
      <c r="C11" s="11">
        <v>1</v>
      </c>
      <c r="D11" s="92"/>
      <c r="E11" s="70"/>
      <c r="F11" s="4"/>
      <c r="G11" s="4"/>
    </row>
    <row r="12" spans="1:7" x14ac:dyDescent="0.25">
      <c r="A12" s="84" t="s">
        <v>84</v>
      </c>
      <c r="B12" s="12"/>
      <c r="C12" s="11">
        <v>1</v>
      </c>
      <c r="D12" s="92"/>
      <c r="E12" s="70"/>
      <c r="F12" s="4"/>
      <c r="G12" s="4"/>
    </row>
    <row r="13" spans="1:7" x14ac:dyDescent="0.25">
      <c r="A13" s="84" t="s">
        <v>83</v>
      </c>
      <c r="B13" s="12"/>
      <c r="C13" s="11">
        <v>1</v>
      </c>
      <c r="D13" s="92"/>
      <c r="E13" s="70"/>
      <c r="F13" s="4"/>
      <c r="G13" s="4"/>
    </row>
    <row r="14" spans="1:7" x14ac:dyDescent="0.25">
      <c r="A14" s="125" t="s">
        <v>82</v>
      </c>
      <c r="B14" s="12"/>
      <c r="C14" s="11">
        <v>1</v>
      </c>
      <c r="D14" s="92"/>
      <c r="E14" s="70"/>
      <c r="F14" s="4"/>
      <c r="G14" s="4"/>
    </row>
    <row r="15" spans="1:7" x14ac:dyDescent="0.25">
      <c r="A15" s="124" t="s">
        <v>77</v>
      </c>
      <c r="B15" s="12"/>
      <c r="C15" s="68">
        <v>9000</v>
      </c>
      <c r="D15" s="92"/>
      <c r="E15" s="70"/>
      <c r="F15" s="4"/>
      <c r="G15" s="4"/>
    </row>
    <row r="16" spans="1:7" x14ac:dyDescent="0.25">
      <c r="A16" s="126" t="s">
        <v>114</v>
      </c>
      <c r="B16" s="146">
        <v>2012</v>
      </c>
      <c r="C16" s="68">
        <v>1</v>
      </c>
      <c r="D16" s="92"/>
      <c r="E16" s="70"/>
      <c r="F16" s="4"/>
      <c r="G16" s="4"/>
    </row>
    <row r="17" spans="1:7" x14ac:dyDescent="0.25">
      <c r="A17" s="126" t="s">
        <v>117</v>
      </c>
      <c r="B17" s="146">
        <v>2012</v>
      </c>
      <c r="C17" s="68">
        <v>1</v>
      </c>
      <c r="D17" s="92"/>
      <c r="E17" s="70"/>
      <c r="F17" s="4"/>
      <c r="G17" s="4"/>
    </row>
    <row r="18" spans="1:7" x14ac:dyDescent="0.25">
      <c r="A18" s="126" t="s">
        <v>118</v>
      </c>
      <c r="B18" s="146">
        <v>2012</v>
      </c>
      <c r="C18" s="68">
        <v>1</v>
      </c>
      <c r="D18" s="92"/>
      <c r="E18" s="70"/>
      <c r="F18" s="4"/>
      <c r="G18" s="4"/>
    </row>
    <row r="19" spans="1:7" x14ac:dyDescent="0.25">
      <c r="A19" s="126" t="s">
        <v>119</v>
      </c>
      <c r="B19" s="67"/>
      <c r="C19" s="68">
        <v>1</v>
      </c>
      <c r="D19" s="92"/>
      <c r="E19" s="70"/>
      <c r="F19" s="4"/>
      <c r="G19" s="4"/>
    </row>
    <row r="20" spans="1:7" x14ac:dyDescent="0.25">
      <c r="A20" s="126" t="s">
        <v>120</v>
      </c>
      <c r="B20" s="67"/>
      <c r="C20" s="68">
        <v>1</v>
      </c>
      <c r="D20" s="92"/>
      <c r="E20" s="70"/>
      <c r="F20" s="4"/>
      <c r="G20" s="4"/>
    </row>
    <row r="21" spans="1:7" x14ac:dyDescent="0.25">
      <c r="A21" s="126" t="s">
        <v>123</v>
      </c>
      <c r="B21" s="67"/>
      <c r="C21" s="68">
        <v>1</v>
      </c>
      <c r="D21" s="92"/>
      <c r="E21" s="70"/>
      <c r="F21" s="4"/>
      <c r="G21" s="4"/>
    </row>
    <row r="22" spans="1:7" s="77" customFormat="1" x14ac:dyDescent="0.25">
      <c r="A22" s="126" t="s">
        <v>73</v>
      </c>
      <c r="B22" s="146"/>
      <c r="C22" s="68">
        <v>1605</v>
      </c>
      <c r="D22" s="92"/>
      <c r="E22" s="71"/>
      <c r="F22" s="69"/>
      <c r="G22" s="69"/>
    </row>
    <row r="23" spans="1:7" s="77" customFormat="1" x14ac:dyDescent="0.25">
      <c r="A23" s="143" t="s">
        <v>116</v>
      </c>
      <c r="B23" s="144">
        <v>44075</v>
      </c>
      <c r="C23" s="133">
        <v>158</v>
      </c>
      <c r="D23" s="92"/>
      <c r="E23" s="71"/>
      <c r="F23" s="69"/>
      <c r="G23" s="69"/>
    </row>
    <row r="24" spans="1:7" s="77" customFormat="1" ht="47.4" customHeight="1" x14ac:dyDescent="0.25">
      <c r="A24" s="134" t="s">
        <v>121</v>
      </c>
      <c r="B24" s="145" t="s">
        <v>115</v>
      </c>
      <c r="C24" s="133">
        <v>1000</v>
      </c>
      <c r="D24" s="92"/>
      <c r="E24" s="147" t="s">
        <v>122</v>
      </c>
      <c r="F24" s="69"/>
      <c r="G24" s="69"/>
    </row>
    <row r="25" spans="1:7" s="77" customFormat="1" x14ac:dyDescent="0.25">
      <c r="A25" s="126" t="s">
        <v>109</v>
      </c>
      <c r="B25" s="67"/>
      <c r="C25" s="68">
        <f>1350/1.2</f>
        <v>1125</v>
      </c>
      <c r="D25" s="92"/>
      <c r="E25" s="71"/>
      <c r="F25" s="69"/>
      <c r="G25" s="69"/>
    </row>
    <row r="26" spans="1:7" s="77" customFormat="1" x14ac:dyDescent="0.25">
      <c r="A26" s="126" t="s">
        <v>87</v>
      </c>
      <c r="B26" s="67"/>
      <c r="C26" s="68">
        <f>731*4</f>
        <v>2924</v>
      </c>
      <c r="D26" s="92"/>
      <c r="E26" s="71"/>
      <c r="F26" s="69"/>
      <c r="G26" s="69"/>
    </row>
    <row r="27" spans="1:7" s="77" customFormat="1" x14ac:dyDescent="0.25">
      <c r="A27" s="126" t="s">
        <v>74</v>
      </c>
      <c r="B27" s="67"/>
      <c r="C27" s="68">
        <v>324</v>
      </c>
      <c r="D27" s="92"/>
      <c r="E27" s="71"/>
      <c r="F27" s="69"/>
      <c r="G27" s="69"/>
    </row>
    <row r="28" spans="1:7" s="77" customFormat="1" x14ac:dyDescent="0.25">
      <c r="A28" s="83" t="s">
        <v>89</v>
      </c>
      <c r="B28" s="85">
        <v>2021</v>
      </c>
      <c r="C28" s="68">
        <v>543.05999999999995</v>
      </c>
      <c r="D28" s="92"/>
      <c r="E28" s="71"/>
      <c r="F28" s="69"/>
      <c r="G28" s="69"/>
    </row>
    <row r="29" spans="1:7" s="77" customFormat="1" x14ac:dyDescent="0.25">
      <c r="A29" s="83" t="s">
        <v>88</v>
      </c>
      <c r="B29" s="85">
        <v>2021</v>
      </c>
      <c r="C29" s="68">
        <v>339.35</v>
      </c>
      <c r="D29" s="92"/>
      <c r="E29" s="71"/>
      <c r="F29" s="69"/>
      <c r="G29" s="69"/>
    </row>
    <row r="30" spans="1:7" x14ac:dyDescent="0.25">
      <c r="A30" s="72" t="s">
        <v>90</v>
      </c>
      <c r="B30" s="12">
        <v>44256</v>
      </c>
      <c r="C30" s="11">
        <f>670*2</f>
        <v>1340</v>
      </c>
      <c r="D30" s="92"/>
      <c r="E30" s="70"/>
      <c r="F30" s="4"/>
      <c r="G30" s="4"/>
    </row>
    <row r="31" spans="1:7" x14ac:dyDescent="0.25">
      <c r="A31" s="72" t="s">
        <v>57</v>
      </c>
      <c r="B31" s="12">
        <v>44256</v>
      </c>
      <c r="C31" s="11">
        <v>2720</v>
      </c>
      <c r="D31" s="92"/>
      <c r="E31" s="70"/>
      <c r="F31" s="4"/>
      <c r="G31" s="4"/>
    </row>
    <row r="32" spans="1:7" x14ac:dyDescent="0.25">
      <c r="A32" s="72" t="s">
        <v>58</v>
      </c>
      <c r="B32" s="12">
        <v>44256</v>
      </c>
      <c r="C32" s="11">
        <v>1140</v>
      </c>
      <c r="D32" s="92"/>
      <c r="E32" s="70"/>
      <c r="F32" s="4"/>
      <c r="G32" s="4"/>
    </row>
    <row r="33" spans="1:7" x14ac:dyDescent="0.25">
      <c r="A33" s="124" t="s">
        <v>59</v>
      </c>
      <c r="B33" s="12">
        <v>44256</v>
      </c>
      <c r="C33" s="11">
        <f>495*2</f>
        <v>990</v>
      </c>
      <c r="D33" s="92"/>
      <c r="E33" s="70"/>
      <c r="F33" s="4"/>
      <c r="G33" s="4"/>
    </row>
    <row r="34" spans="1:7" x14ac:dyDescent="0.25">
      <c r="A34" s="138" t="s">
        <v>108</v>
      </c>
      <c r="B34" s="137">
        <v>44348</v>
      </c>
      <c r="C34" s="136">
        <v>950.23</v>
      </c>
      <c r="D34" s="92"/>
      <c r="E34" s="70" t="s">
        <v>103</v>
      </c>
      <c r="F34" s="4"/>
      <c r="G34" s="4"/>
    </row>
    <row r="35" spans="1:7" x14ac:dyDescent="0.25">
      <c r="A35" s="127" t="s">
        <v>106</v>
      </c>
      <c r="B35" s="132">
        <v>44531</v>
      </c>
      <c r="C35" s="131">
        <f>680*2</f>
        <v>1360</v>
      </c>
      <c r="D35" s="92"/>
      <c r="E35" s="70"/>
      <c r="F35" s="4"/>
      <c r="G35" s="4"/>
    </row>
    <row r="36" spans="1:7" x14ac:dyDescent="0.25">
      <c r="A36" s="127" t="s">
        <v>105</v>
      </c>
      <c r="B36" s="132">
        <v>44531</v>
      </c>
      <c r="C36" s="131">
        <f>285*2</f>
        <v>570</v>
      </c>
      <c r="D36" s="92"/>
      <c r="E36" s="70"/>
      <c r="F36" s="4"/>
      <c r="G36" s="4"/>
    </row>
    <row r="37" spans="1:7" x14ac:dyDescent="0.25">
      <c r="A37" s="130" t="s">
        <v>110</v>
      </c>
      <c r="B37" s="12">
        <v>44593</v>
      </c>
      <c r="C37" s="129">
        <v>900</v>
      </c>
      <c r="D37" s="11"/>
      <c r="E37" s="140"/>
    </row>
    <row r="38" spans="1:7" x14ac:dyDescent="0.25">
      <c r="A38" s="130" t="s">
        <v>111</v>
      </c>
      <c r="B38" s="12">
        <v>44593</v>
      </c>
      <c r="C38" s="129">
        <v>439</v>
      </c>
      <c r="D38" s="11"/>
      <c r="E38" s="140"/>
    </row>
    <row r="39" spans="1:7" x14ac:dyDescent="0.25">
      <c r="A39" s="128" t="s">
        <v>101</v>
      </c>
      <c r="B39" s="12">
        <v>44593</v>
      </c>
      <c r="C39" s="123">
        <v>516</v>
      </c>
      <c r="D39" s="92"/>
      <c r="E39" s="70"/>
      <c r="F39" s="4"/>
      <c r="G39" s="4"/>
    </row>
    <row r="40" spans="1:7" x14ac:dyDescent="0.25">
      <c r="A40" s="128" t="s">
        <v>102</v>
      </c>
      <c r="B40" s="12">
        <v>44593</v>
      </c>
      <c r="C40" s="123">
        <v>316.58</v>
      </c>
      <c r="D40" s="92"/>
      <c r="E40" s="70"/>
      <c r="F40" s="4"/>
      <c r="G40" s="4"/>
    </row>
    <row r="41" spans="1:7" x14ac:dyDescent="0.25">
      <c r="A41" s="122"/>
      <c r="B41" s="12"/>
      <c r="C41" s="123"/>
      <c r="D41" s="92"/>
      <c r="E41" s="70"/>
      <c r="F41" s="4"/>
      <c r="G41" s="4"/>
    </row>
    <row r="42" spans="1:7" x14ac:dyDescent="0.25">
      <c r="A42" s="74" t="s">
        <v>2</v>
      </c>
      <c r="B42" s="78"/>
      <c r="C42" s="79">
        <f>SUM(C2:C41)</f>
        <v>32006.04</v>
      </c>
      <c r="D42" s="93">
        <v>26000</v>
      </c>
      <c r="E42" s="141"/>
      <c r="F42" s="80"/>
    </row>
    <row r="46" spans="1:7" x14ac:dyDescent="0.25">
      <c r="B46" s="81"/>
      <c r="C46" s="81"/>
    </row>
    <row r="47" spans="1:7" x14ac:dyDescent="0.25">
      <c r="B47" s="81"/>
    </row>
    <row r="48" spans="1:7" x14ac:dyDescent="0.25">
      <c r="B48" s="81"/>
    </row>
    <row r="49" spans="1:2" x14ac:dyDescent="0.25">
      <c r="B49" s="81"/>
    </row>
    <row r="50" spans="1:2" x14ac:dyDescent="0.25">
      <c r="B50" s="81"/>
    </row>
    <row r="51" spans="1:2" x14ac:dyDescent="0.25">
      <c r="A51" s="135" t="s">
        <v>108</v>
      </c>
      <c r="B51" s="136">
        <v>950.23</v>
      </c>
    </row>
  </sheetData>
  <mergeCells count="1">
    <mergeCell ref="A1:E1"/>
  </mergeCells>
  <pageMargins left="0.75" right="0.75" top="1" bottom="1" header="0.5" footer="0.5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2211-85F1-47A0-82CF-B299E61162DF}">
  <sheetPr>
    <pageSetUpPr fitToPage="1"/>
  </sheetPr>
  <dimension ref="A1:M24"/>
  <sheetViews>
    <sheetView zoomScale="69" workbookViewId="0">
      <selection activeCell="E17" sqref="E17"/>
    </sheetView>
  </sheetViews>
  <sheetFormatPr defaultRowHeight="13.2" x14ac:dyDescent="0.25"/>
  <cols>
    <col min="1" max="1" width="49.5546875" style="1" bestFit="1" customWidth="1"/>
    <col min="2" max="2" width="17.6640625" style="1" bestFit="1" customWidth="1"/>
    <col min="3" max="3" width="16.88671875" style="3" bestFit="1" customWidth="1"/>
    <col min="4" max="4" width="12.6640625" style="3" customWidth="1"/>
    <col min="5" max="5" width="63.109375" style="3" bestFit="1" customWidth="1"/>
    <col min="6" max="12" width="8.88671875" style="1"/>
    <col min="13" max="13" width="62.44140625" style="1" bestFit="1" customWidth="1"/>
    <col min="14" max="16384" width="8.88671875" style="1"/>
  </cols>
  <sheetData>
    <row r="1" spans="1:13" ht="15.6" x14ac:dyDescent="0.25">
      <c r="A1" s="151" t="s">
        <v>99</v>
      </c>
      <c r="B1" s="152"/>
      <c r="C1" s="152"/>
      <c r="D1" s="152"/>
      <c r="E1" s="153"/>
    </row>
    <row r="2" spans="1:13" ht="15.6" x14ac:dyDescent="0.3">
      <c r="A2" s="5" t="s">
        <v>23</v>
      </c>
      <c r="B2" s="5" t="s">
        <v>19</v>
      </c>
      <c r="C2" s="8" t="s">
        <v>56</v>
      </c>
      <c r="D2" s="8" t="s">
        <v>42</v>
      </c>
      <c r="E2" s="8" t="s">
        <v>18</v>
      </c>
    </row>
    <row r="3" spans="1:13" ht="15" x14ac:dyDescent="0.25">
      <c r="A3" s="13" t="s">
        <v>28</v>
      </c>
      <c r="B3" s="14">
        <v>42767</v>
      </c>
      <c r="C3" s="15">
        <v>530.4</v>
      </c>
      <c r="D3" s="11"/>
      <c r="E3" s="13" t="s">
        <v>10</v>
      </c>
    </row>
    <row r="4" spans="1:13" ht="19.2" x14ac:dyDescent="0.25">
      <c r="A4" s="13" t="s">
        <v>64</v>
      </c>
      <c r="B4" s="14">
        <v>42156</v>
      </c>
      <c r="C4" s="15">
        <f>32*20</f>
        <v>640</v>
      </c>
      <c r="D4" s="11"/>
      <c r="E4" s="13" t="s">
        <v>93</v>
      </c>
      <c r="M4" s="51"/>
    </row>
    <row r="5" spans="1:13" ht="19.2" x14ac:dyDescent="0.25">
      <c r="A5" s="13" t="s">
        <v>27</v>
      </c>
      <c r="B5" s="14">
        <v>41426</v>
      </c>
      <c r="C5" s="15">
        <f>269.01/2</f>
        <v>134.505</v>
      </c>
      <c r="D5" s="11"/>
      <c r="E5" s="13"/>
      <c r="F5" s="2"/>
      <c r="M5" s="51"/>
    </row>
    <row r="6" spans="1:13" ht="15" x14ac:dyDescent="0.25">
      <c r="A6" s="13" t="s">
        <v>27</v>
      </c>
      <c r="B6" s="14"/>
      <c r="C6" s="15">
        <v>100</v>
      </c>
      <c r="D6" s="11"/>
      <c r="E6" s="13"/>
      <c r="F6" s="2"/>
    </row>
    <row r="7" spans="1:13" ht="19.2" x14ac:dyDescent="0.25">
      <c r="A7" s="13" t="s">
        <v>27</v>
      </c>
      <c r="B7" s="14">
        <v>42156</v>
      </c>
      <c r="C7" s="15">
        <f>269.01/2</f>
        <v>134.505</v>
      </c>
      <c r="D7" s="11"/>
      <c r="E7" s="13" t="s">
        <v>9</v>
      </c>
      <c r="F7" s="2"/>
      <c r="M7" s="51"/>
    </row>
    <row r="8" spans="1:13" ht="15" x14ac:dyDescent="0.25">
      <c r="A8" s="13" t="s">
        <v>27</v>
      </c>
      <c r="B8" s="14">
        <v>44075</v>
      </c>
      <c r="C8" s="15">
        <v>100</v>
      </c>
      <c r="D8" s="11"/>
      <c r="E8" s="13"/>
      <c r="F8" s="2"/>
    </row>
    <row r="9" spans="1:13" ht="15" x14ac:dyDescent="0.25">
      <c r="A9" s="13" t="s">
        <v>54</v>
      </c>
      <c r="B9" s="14"/>
      <c r="C9" s="15">
        <v>1000</v>
      </c>
      <c r="D9" s="11"/>
      <c r="E9" s="13" t="s">
        <v>55</v>
      </c>
      <c r="F9" s="2"/>
    </row>
    <row r="10" spans="1:13" ht="15" x14ac:dyDescent="0.25">
      <c r="A10" s="13" t="s">
        <v>54</v>
      </c>
      <c r="B10" s="14"/>
      <c r="C10" s="15">
        <v>1000</v>
      </c>
      <c r="D10" s="11"/>
      <c r="E10" s="13" t="s">
        <v>55</v>
      </c>
      <c r="F10" s="2"/>
    </row>
    <row r="11" spans="1:13" ht="15" x14ac:dyDescent="0.25">
      <c r="A11" s="13" t="s">
        <v>43</v>
      </c>
      <c r="B11" s="14"/>
      <c r="C11" s="15">
        <v>4000</v>
      </c>
      <c r="D11" s="11"/>
      <c r="E11" s="13" t="s">
        <v>38</v>
      </c>
      <c r="F11" s="4"/>
      <c r="G11" s="4"/>
    </row>
    <row r="12" spans="1:13" ht="15" x14ac:dyDescent="0.25">
      <c r="A12" s="13" t="s">
        <v>29</v>
      </c>
      <c r="B12" s="14"/>
      <c r="C12" s="15">
        <v>1500</v>
      </c>
      <c r="D12" s="89">
        <v>2000</v>
      </c>
      <c r="E12" s="13" t="s">
        <v>107</v>
      </c>
      <c r="F12" s="2"/>
    </row>
    <row r="13" spans="1:13" ht="15" x14ac:dyDescent="0.25">
      <c r="A13" s="13" t="s">
        <v>30</v>
      </c>
      <c r="B13" s="14"/>
      <c r="C13" s="15">
        <v>764</v>
      </c>
      <c r="D13" s="11"/>
      <c r="E13" s="13"/>
      <c r="F13" s="2"/>
    </row>
    <row r="14" spans="1:13" ht="15" x14ac:dyDescent="0.25">
      <c r="A14" s="16" t="s">
        <v>49</v>
      </c>
      <c r="B14" s="16"/>
      <c r="C14" s="17">
        <v>7200</v>
      </c>
      <c r="D14" s="11"/>
      <c r="E14" s="17" t="s">
        <v>48</v>
      </c>
    </row>
    <row r="15" spans="1:13" ht="15" x14ac:dyDescent="0.25">
      <c r="A15" s="16" t="s">
        <v>44</v>
      </c>
      <c r="B15" s="16"/>
      <c r="C15" s="17">
        <v>3000</v>
      </c>
      <c r="D15" s="11"/>
      <c r="E15" s="17" t="s">
        <v>50</v>
      </c>
    </row>
    <row r="16" spans="1:13" ht="15" x14ac:dyDescent="0.25">
      <c r="A16" s="16" t="s">
        <v>45</v>
      </c>
      <c r="B16" s="16"/>
      <c r="C16" s="17">
        <v>400</v>
      </c>
      <c r="D16" s="11"/>
      <c r="E16" s="17" t="s">
        <v>51</v>
      </c>
    </row>
    <row r="17" spans="1:5" ht="15" x14ac:dyDescent="0.25">
      <c r="A17" s="16" t="s">
        <v>46</v>
      </c>
      <c r="B17" s="16"/>
      <c r="C17" s="17">
        <v>1700</v>
      </c>
      <c r="D17" s="11"/>
      <c r="E17" s="17" t="s">
        <v>52</v>
      </c>
    </row>
    <row r="18" spans="1:5" ht="15" x14ac:dyDescent="0.25">
      <c r="A18" s="16" t="s">
        <v>47</v>
      </c>
      <c r="B18" s="16"/>
      <c r="C18" s="17">
        <v>1650</v>
      </c>
      <c r="D18" s="11"/>
      <c r="E18" s="17" t="s">
        <v>53</v>
      </c>
    </row>
    <row r="19" spans="1:5" ht="15" x14ac:dyDescent="0.25">
      <c r="A19" s="16" t="s">
        <v>65</v>
      </c>
      <c r="B19" s="16"/>
      <c r="C19" s="17">
        <v>180</v>
      </c>
      <c r="D19" s="89">
        <v>1000</v>
      </c>
      <c r="E19" s="17"/>
    </row>
    <row r="20" spans="1:5" ht="15" x14ac:dyDescent="0.25">
      <c r="A20" s="16" t="s">
        <v>36</v>
      </c>
      <c r="B20" s="16"/>
      <c r="C20" s="17">
        <v>1100</v>
      </c>
      <c r="D20" s="11"/>
      <c r="E20" s="17"/>
    </row>
    <row r="21" spans="1:5" ht="15" x14ac:dyDescent="0.25">
      <c r="A21" s="16" t="s">
        <v>100</v>
      </c>
      <c r="B21" s="16"/>
      <c r="C21" s="17">
        <v>1000</v>
      </c>
      <c r="D21" s="11"/>
      <c r="E21" s="17"/>
    </row>
    <row r="22" spans="1:5" ht="15" x14ac:dyDescent="0.25">
      <c r="A22" s="16" t="s">
        <v>91</v>
      </c>
      <c r="B22" s="16"/>
      <c r="C22" s="17">
        <v>500</v>
      </c>
      <c r="D22" s="11"/>
      <c r="E22" s="17"/>
    </row>
    <row r="23" spans="1:5" ht="15" x14ac:dyDescent="0.25">
      <c r="A23" s="16" t="s">
        <v>92</v>
      </c>
      <c r="B23" s="16"/>
      <c r="C23" s="17">
        <v>1500</v>
      </c>
      <c r="D23" s="11"/>
      <c r="E23" s="17" t="s">
        <v>96</v>
      </c>
    </row>
    <row r="24" spans="1:5" ht="15.6" x14ac:dyDescent="0.25">
      <c r="A24" s="18" t="s">
        <v>2</v>
      </c>
      <c r="B24" s="18"/>
      <c r="C24" s="23">
        <f>SUM(C3:C23)-C19</f>
        <v>27953.41</v>
      </c>
      <c r="D24" s="90">
        <f>27500+D19+D12</f>
        <v>30500</v>
      </c>
      <c r="E24" s="91" t="s">
        <v>95</v>
      </c>
    </row>
  </sheetData>
  <mergeCells count="1">
    <mergeCell ref="A1:E1"/>
  </mergeCells>
  <pageMargins left="0.75" right="0.75" top="1" bottom="1" header="0.5" footer="0.5"/>
  <pageSetup paperSize="9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A1690CC108541AEB054D36B0AD1CC" ma:contentTypeVersion="12" ma:contentTypeDescription="Create a new document." ma:contentTypeScope="" ma:versionID="18b61aea34eaa011d5162141ccde2258">
  <xsd:schema xmlns:xsd="http://www.w3.org/2001/XMLSchema" xmlns:xs="http://www.w3.org/2001/XMLSchema" xmlns:p="http://schemas.microsoft.com/office/2006/metadata/properties" xmlns:ns2="3c0266cb-8e86-487a-88bc-7adcb3cd39fa" xmlns:ns3="050387f0-9516-470e-a0da-739ffe3b50d2" targetNamespace="http://schemas.microsoft.com/office/2006/metadata/properties" ma:root="true" ma:fieldsID="1bc89e6656030f767226d047ae1fe5d6" ns2:_="" ns3:_="">
    <xsd:import namespace="3c0266cb-8e86-487a-88bc-7adcb3cd39fa"/>
    <xsd:import namespace="050387f0-9516-470e-a0da-739ffe3b5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266cb-8e86-487a-88bc-7adcb3cd3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387f0-9516-470e-a0da-739ffe3b5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878C3-8CE3-4745-A5DC-44BF9CF8F8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7E2070-F959-45E6-975F-F3C21AD39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E3813-C2A5-49B6-A639-4E41288C7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266cb-8e86-487a-88bc-7adcb3cd39fa"/>
    <ds:schemaRef ds:uri="050387f0-9516-470e-a0da-739ffe3b5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Asset Register 1st April 2021</vt:lpstr>
      <vt:lpstr>Office Equipment</vt:lpstr>
      <vt:lpstr>Play Facilities</vt:lpstr>
      <vt:lpstr>Village Furniture</vt:lpstr>
      <vt:lpstr>Village Centre Furniture</vt:lpstr>
    </vt:vector>
  </TitlesOfParts>
  <Company>Mike Salt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Salt</dc:creator>
  <cp:lastModifiedBy>Vikki Arkell</cp:lastModifiedBy>
  <cp:lastPrinted>2022-05-05T10:30:55Z</cp:lastPrinted>
  <dcterms:created xsi:type="dcterms:W3CDTF">1999-12-09T20:51:02Z</dcterms:created>
  <dcterms:modified xsi:type="dcterms:W3CDTF">2022-05-26T10:34:20Z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0x0101000D0A1690CC108541AEB054D36B0AD1CC</vt:lpwstr>
  </property>
</Properties>
</file>